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J25" i="1"/>
  <c r="K25" i="1"/>
  <c r="L25" i="1"/>
  <c r="I25" i="1"/>
  <c r="H25" i="1"/>
  <c r="G25" i="1"/>
  <c r="K5" i="1" l="1"/>
  <c r="AA12" i="1" l="1"/>
  <c r="K12" i="1" l="1"/>
  <c r="AI5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K10" i="1" l="1"/>
  <c r="K11" i="1"/>
  <c r="K13" i="1"/>
  <c r="K14" i="1"/>
  <c r="K15" i="1"/>
  <c r="K16" i="1"/>
  <c r="K17" i="1"/>
  <c r="K18" i="1"/>
  <c r="K19" i="1"/>
  <c r="K20" i="1"/>
  <c r="K21" i="1"/>
  <c r="K22" i="1"/>
  <c r="K23" i="1"/>
  <c r="K24" i="1"/>
  <c r="AI4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A4" i="1"/>
  <c r="AA5" i="1"/>
  <c r="AA6" i="1"/>
  <c r="AA7" i="1"/>
  <c r="AA8" i="1"/>
  <c r="AA9" i="1"/>
  <c r="AA10" i="1"/>
  <c r="AA11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K4" i="1"/>
  <c r="K6" i="1"/>
  <c r="K7" i="1"/>
  <c r="K8" i="1"/>
  <c r="K9" i="1"/>
  <c r="K3" i="1"/>
  <c r="AI3" i="1"/>
  <c r="X3" i="1"/>
  <c r="O3" i="1"/>
  <c r="AA3" i="1"/>
  <c r="F3" i="1"/>
  <c r="AJ23" i="1" l="1"/>
  <c r="AJ22" i="1"/>
  <c r="AJ21" i="1"/>
  <c r="AJ20" i="1"/>
  <c r="AJ19" i="1"/>
  <c r="AJ18" i="1"/>
  <c r="AJ17" i="1"/>
  <c r="AJ16" i="1"/>
  <c r="AJ15" i="1"/>
  <c r="AJ14" i="1"/>
  <c r="AJ13" i="1"/>
  <c r="AJ11" i="1"/>
  <c r="AJ10" i="1"/>
  <c r="AJ9" i="1"/>
  <c r="AJ8" i="1"/>
  <c r="AJ7" i="1"/>
  <c r="AJ12" i="1"/>
  <c r="AJ24" i="1"/>
  <c r="AJ6" i="1"/>
  <c r="AJ5" i="1"/>
  <c r="AJ3" i="1"/>
  <c r="AJ4" i="1"/>
</calcChain>
</file>

<file path=xl/sharedStrings.xml><?xml version="1.0" encoding="utf-8"?>
<sst xmlns="http://schemas.openxmlformats.org/spreadsheetml/2006/main" count="128" uniqueCount="71">
  <si>
    <t>Уровень образования</t>
  </si>
  <si>
    <t>Направление</t>
  </si>
  <si>
    <t>Направленность (профиль)</t>
  </si>
  <si>
    <t>Форма обучения</t>
  </si>
  <si>
    <t>Количество обучающихся</t>
  </si>
  <si>
    <t>Количество респондентов</t>
  </si>
  <si>
    <t>Блок № 1. Оценка удовлетворенности содержанием и структурой образовательной программы</t>
  </si>
  <si>
    <t>Блок № 2. Оценка удовлетворенности учебно-методическим обеспечением дисциплин и практик образовательной программы</t>
  </si>
  <si>
    <t>Блок № 3. Оценка удовлетворенности организацией образовательного процесса</t>
  </si>
  <si>
    <t>Блок № 4. Оценка удовлетворенности материально-техническим обеспечением образовательной программы</t>
  </si>
  <si>
    <t>Блок № 5 Оценка удовлетворенности качеством образовательного процесса в целом и отдельных дисциплин (модулей) и практик</t>
  </si>
  <si>
    <t>% удовлетворенности по ОПОП</t>
  </si>
  <si>
    <t>Связь содержания образовательной программы с будущей профессиональной деятельностью</t>
  </si>
  <si>
    <t>Актуальность содержания дисциплин (модулей) и практик</t>
  </si>
  <si>
    <t>Удовлетворенность количеством часов, 
выделенных на лекционные и практические занятия</t>
  </si>
  <si>
    <t>% по блоку</t>
  </si>
  <si>
    <t xml:space="preserve">Обеспеченность образовательной программы учебниками,
учебными и методическими пособиями, 
научной литературой и т. д. в электронной форме в ЭБС
(электронно-библиотечной системе)
</t>
  </si>
  <si>
    <t>Наличие актуальной, своевременной, полной, доступной
информации в информационно-телекоммуникационной
сети «Интернет» по организации учебного процесса (в том
числе, доступ к учебным планам, рабочим программам
дисциплин, программам практик)</t>
  </si>
  <si>
    <t>Удовлетворенность расписанием учебных занятий
(рациональность использования времени)</t>
  </si>
  <si>
    <t>Удовлетворенность содержанием практик 
(в том числе, целями и задачами при прохождении практик)</t>
  </si>
  <si>
    <t>Удовлетворенность количеством практик по Вашему
направлению подготовки (специальности)</t>
  </si>
  <si>
    <t xml:space="preserve">Удовлетворенность качеством ведения преподавателями
электронных учебных курсов в системе «Moodle»
</t>
  </si>
  <si>
    <t>Удовлетворенность форматом смешанного обучения 
(в том числе, успешность интеграции видеолекций в
учебный процесс)</t>
  </si>
  <si>
    <t>Оперативность и результативность реагирования 
на Ваши запросы/обращения
(на кафедру, в деканат, в администрацию вуза)</t>
  </si>
  <si>
    <t>Бакалавриат</t>
  </si>
  <si>
    <t>заочная</t>
  </si>
  <si>
    <t>Инфраструктура пространственных данных</t>
  </si>
  <si>
    <t>Качество возможности удаленного доступа к
информационно-образовательной среде на территории
Института (электронно-информационные и
электронно-образовательные ресурсы, в том числе
библиотеки)</t>
  </si>
  <si>
    <t>Качество возможности удаленного доступа к
информационно образовательной среде вне территории
Института (электронно-информационные и
электронно-образовательные ресурсы, в том числе
библиотеки)</t>
  </si>
  <si>
    <t>Удовлетворенность  работой сотрудников деканата / учебной части</t>
  </si>
  <si>
    <t>Удовлетворенность организацией учебного процесса</t>
  </si>
  <si>
    <t>Качество аудиторий,  учебных кабинетов и
оборудования (в том числе, оснащенность и комфортность
пребывания в указанных помещениях)</t>
  </si>
  <si>
    <t>Удовлетворены ли Вы санитарно-гигиеническим состоянием учебных аудиторий, мест общего пользования</t>
  </si>
  <si>
    <t>Удовлетворенность обучением 
на данном направлении 
подготовки (специальности)</t>
  </si>
  <si>
    <t xml:space="preserve">Удовлетворенность профессорско-преподавательским
составом </t>
  </si>
  <si>
    <t>Возможность творческого самовыражения/развития
(культурные и другие мероприятия)</t>
  </si>
  <si>
    <t xml:space="preserve">Удовлетворенность 
отношением к Вам со стороны администрации, сотрудников
деканата и обслуживающего персонала </t>
  </si>
  <si>
    <t>Удовлетворенность уровнем Вашей теоретической подготовки</t>
  </si>
  <si>
    <t>Удовлетворенность уровнем Вашей практической подготовки по специальности/ направлению подготовки</t>
  </si>
  <si>
    <t>Государственное и муниципальное управление</t>
  </si>
  <si>
    <t>Государственная и муниципальная служба</t>
  </si>
  <si>
    <t>Землеустройство и кадастры</t>
  </si>
  <si>
    <t>Кадастр недвижимости</t>
  </si>
  <si>
    <t>Менеджмент</t>
  </si>
  <si>
    <t>Производственный менеджмент</t>
  </si>
  <si>
    <t>Прикладная информатика</t>
  </si>
  <si>
    <t xml:space="preserve">Прикладная информатика в экономике </t>
  </si>
  <si>
    <t>Психология развития</t>
  </si>
  <si>
    <t>Социальная работа</t>
  </si>
  <si>
    <t>Деятельность по реализации социальных услуг и мер социальной поддержки населения</t>
  </si>
  <si>
    <t>Экономика</t>
  </si>
  <si>
    <t>Бухгалтерский учет, анализ и аудит</t>
  </si>
  <si>
    <t>Экономика предприятий и организаций</t>
  </si>
  <si>
    <t>очная</t>
  </si>
  <si>
    <t>очно-заочная</t>
  </si>
  <si>
    <t>Магистратура</t>
  </si>
  <si>
    <t>Антимонопольный комплаенс</t>
  </si>
  <si>
    <t>Система государственного и муниципального управления</t>
  </si>
  <si>
    <t>Экономика фирмы</t>
  </si>
  <si>
    <t>Среднее профессиональное</t>
  </si>
  <si>
    <t>Операционная деятельность в логистике</t>
  </si>
  <si>
    <t>Операционный логист</t>
  </si>
  <si>
    <t>Организация сурдокоммуникации</t>
  </si>
  <si>
    <t>Сурдо переводчик</t>
  </si>
  <si>
    <t>Экономика и бухгалтерский учет (по отраслям)</t>
  </si>
  <si>
    <t xml:space="preserve">Бухгалтер </t>
  </si>
  <si>
    <t>38.03.04  Государственное и муниципальное управление</t>
  </si>
  <si>
    <t>34.04.01 Экономика</t>
  </si>
  <si>
    <t xml:space="preserve"> Геодезия и дистанционное зондирование</t>
  </si>
  <si>
    <t xml:space="preserve"> Психология</t>
  </si>
  <si>
    <t xml:space="preserve"> 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</si>
</sst>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justify" vertical="top"/>
    </xf>
    <xf numFmtId="1" fontId="0" fillId="0" borderId="0" xfId="0" applyNumberFormat="1"/>
    <xf numFmtId="1" fontId="3" fillId="3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zoomScale="59" zoomScaleNormal="59" workbookViewId="0">
      <selection activeCell="Q27" sqref="Q27"/>
    </sheetView>
  </sheetViews>
  <sheetFormatPr defaultRowHeight="15" x14ac:dyDescent="0.25"/>
  <cols>
    <col min="1" max="1" width="14.7109375" customWidth="1"/>
    <col min="2" max="2" width="14.85546875" customWidth="1"/>
    <col min="3" max="3" width="15.140625" customWidth="1"/>
    <col min="4" max="4" width="10.42578125" customWidth="1"/>
    <col min="5" max="5" width="11.140625" customWidth="1"/>
    <col min="10" max="10" width="9.140625" customWidth="1"/>
    <col min="12" max="12" width="9.140625" customWidth="1"/>
  </cols>
  <sheetData>
    <row r="1" spans="1:36" ht="37.5" customHeight="1" x14ac:dyDescent="0.25">
      <c r="A1" s="20" t="s">
        <v>0</v>
      </c>
      <c r="B1" s="23" t="s">
        <v>1</v>
      </c>
      <c r="C1" s="20" t="s">
        <v>2</v>
      </c>
      <c r="D1" s="20" t="s">
        <v>3</v>
      </c>
      <c r="E1" s="20" t="s">
        <v>4</v>
      </c>
      <c r="F1" s="18">
        <v>0.75</v>
      </c>
      <c r="G1" s="20" t="s">
        <v>5</v>
      </c>
      <c r="H1" s="16" t="s">
        <v>6</v>
      </c>
      <c r="I1" s="17"/>
      <c r="J1" s="17"/>
      <c r="K1" s="17"/>
      <c r="L1" s="16" t="s">
        <v>7</v>
      </c>
      <c r="M1" s="17"/>
      <c r="N1" s="17"/>
      <c r="O1" s="17"/>
      <c r="P1" s="16" t="s">
        <v>8</v>
      </c>
      <c r="Q1" s="17"/>
      <c r="R1" s="17"/>
      <c r="S1" s="17"/>
      <c r="T1" s="17"/>
      <c r="U1" s="17"/>
      <c r="V1" s="17"/>
      <c r="W1" s="17"/>
      <c r="X1" s="17"/>
      <c r="Y1" s="21" t="s">
        <v>9</v>
      </c>
      <c r="Z1" s="22"/>
      <c r="AA1" s="22"/>
      <c r="AB1" s="16" t="s">
        <v>10</v>
      </c>
      <c r="AC1" s="17"/>
      <c r="AD1" s="17"/>
      <c r="AE1" s="17"/>
      <c r="AF1" s="17"/>
      <c r="AG1" s="17"/>
      <c r="AH1" s="17"/>
      <c r="AI1" s="17"/>
      <c r="AJ1" s="2" t="s">
        <v>11</v>
      </c>
    </row>
    <row r="2" spans="1:36" ht="372" x14ac:dyDescent="0.25">
      <c r="A2" s="20"/>
      <c r="B2" s="23"/>
      <c r="C2" s="20"/>
      <c r="D2" s="20"/>
      <c r="E2" s="20"/>
      <c r="F2" s="19"/>
      <c r="G2" s="20"/>
      <c r="H2" s="1" t="s">
        <v>12</v>
      </c>
      <c r="I2" s="1" t="s">
        <v>13</v>
      </c>
      <c r="J2" s="1" t="s">
        <v>14</v>
      </c>
      <c r="K2" s="1" t="s">
        <v>15</v>
      </c>
      <c r="L2" s="1" t="s">
        <v>27</v>
      </c>
      <c r="M2" s="1" t="s">
        <v>16</v>
      </c>
      <c r="N2" s="1" t="s">
        <v>28</v>
      </c>
      <c r="O2" s="1" t="s">
        <v>15</v>
      </c>
      <c r="P2" s="1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13" t="s">
        <v>29</v>
      </c>
      <c r="W2" s="13" t="s">
        <v>30</v>
      </c>
      <c r="X2" s="2" t="s">
        <v>15</v>
      </c>
      <c r="Y2" s="2" t="s">
        <v>31</v>
      </c>
      <c r="Z2" s="2" t="s">
        <v>32</v>
      </c>
      <c r="AA2" s="2" t="s">
        <v>15</v>
      </c>
      <c r="AB2" s="2" t="s">
        <v>33</v>
      </c>
      <c r="AC2" s="2" t="s">
        <v>23</v>
      </c>
      <c r="AD2" s="2" t="s">
        <v>35</v>
      </c>
      <c r="AE2" s="2" t="s">
        <v>34</v>
      </c>
      <c r="AF2" s="2" t="s">
        <v>36</v>
      </c>
      <c r="AG2" s="2" t="s">
        <v>37</v>
      </c>
      <c r="AH2" s="2" t="s">
        <v>38</v>
      </c>
      <c r="AI2" s="2" t="s">
        <v>15</v>
      </c>
      <c r="AJ2" s="2"/>
    </row>
    <row r="3" spans="1:36" ht="36" x14ac:dyDescent="0.25">
      <c r="A3" s="3" t="s">
        <v>24</v>
      </c>
      <c r="B3" s="4" t="s">
        <v>68</v>
      </c>
      <c r="C3" s="3" t="s">
        <v>26</v>
      </c>
      <c r="D3" s="5" t="s">
        <v>25</v>
      </c>
      <c r="E3" s="6">
        <v>45</v>
      </c>
      <c r="F3" s="7">
        <f>E3*0.75</f>
        <v>33.75</v>
      </c>
      <c r="G3" s="8">
        <v>37</v>
      </c>
      <c r="H3" s="9">
        <v>54.421052631578902</v>
      </c>
      <c r="I3" s="9">
        <v>39</v>
      </c>
      <c r="J3" s="9">
        <v>69.473684210526315</v>
      </c>
      <c r="K3" s="7">
        <f>AVERAGE(H3:J3)</f>
        <v>54.298245614035068</v>
      </c>
      <c r="L3" s="9">
        <v>50</v>
      </c>
      <c r="M3" s="9">
        <v>62</v>
      </c>
      <c r="N3" s="9">
        <v>49</v>
      </c>
      <c r="O3" s="7">
        <f>AVERAGE(L3:N3)</f>
        <v>53.666666666666664</v>
      </c>
      <c r="P3" s="9">
        <v>49</v>
      </c>
      <c r="Q3" s="9">
        <v>55</v>
      </c>
      <c r="R3" s="9">
        <v>56</v>
      </c>
      <c r="S3" s="9">
        <v>54</v>
      </c>
      <c r="T3" s="9">
        <v>52</v>
      </c>
      <c r="U3" s="9">
        <v>45</v>
      </c>
      <c r="V3" s="9">
        <v>54</v>
      </c>
      <c r="W3" s="9">
        <v>56</v>
      </c>
      <c r="X3" s="7">
        <f>AVERAGE(P3:W3)</f>
        <v>52.625</v>
      </c>
      <c r="Y3" s="9">
        <v>55.263157894736842</v>
      </c>
      <c r="Z3" s="9">
        <v>60</v>
      </c>
      <c r="AA3" s="7">
        <f>AVERAGE(Y3:Z3)</f>
        <v>57.631578947368425</v>
      </c>
      <c r="AB3" s="9">
        <v>58.94736842105263</v>
      </c>
      <c r="AC3" s="9">
        <v>57.89473684210526</v>
      </c>
      <c r="AD3" s="9">
        <v>40</v>
      </c>
      <c r="AE3" s="9">
        <v>46</v>
      </c>
      <c r="AF3" s="9">
        <v>80</v>
      </c>
      <c r="AG3" s="9">
        <v>47</v>
      </c>
      <c r="AH3" s="9">
        <v>57</v>
      </c>
      <c r="AI3" s="7">
        <f>AVERAGE(AB3:AH3)</f>
        <v>55.263157894736842</v>
      </c>
      <c r="AJ3" s="7">
        <f>AVERAGE(K3,O3,X3,AA3,AI3)</f>
        <v>54.696929824561394</v>
      </c>
    </row>
    <row r="4" spans="1:36" ht="36" x14ac:dyDescent="0.25">
      <c r="A4" s="3" t="s">
        <v>24</v>
      </c>
      <c r="B4" s="4" t="s">
        <v>39</v>
      </c>
      <c r="C4" s="3" t="s">
        <v>40</v>
      </c>
      <c r="D4" s="5" t="s">
        <v>25</v>
      </c>
      <c r="E4" s="6">
        <v>227</v>
      </c>
      <c r="F4" s="7">
        <f t="shared" ref="F4:F24" si="0">E4*0.75</f>
        <v>170.25</v>
      </c>
      <c r="G4" s="8">
        <v>180</v>
      </c>
      <c r="H4" s="9">
        <v>44</v>
      </c>
      <c r="I4" s="9">
        <v>56</v>
      </c>
      <c r="J4" s="9">
        <v>50</v>
      </c>
      <c r="K4" s="7">
        <f t="shared" ref="K4:K24" si="1">AVERAGE(H4:J4)</f>
        <v>50</v>
      </c>
      <c r="L4" s="9">
        <v>46</v>
      </c>
      <c r="M4" s="9">
        <v>52</v>
      </c>
      <c r="N4" s="9">
        <v>70</v>
      </c>
      <c r="O4" s="7">
        <f t="shared" ref="O4:O24" si="2">AVERAGE(L4:N4)</f>
        <v>56</v>
      </c>
      <c r="P4" s="9">
        <v>48</v>
      </c>
      <c r="Q4" s="9">
        <v>54</v>
      </c>
      <c r="R4" s="9">
        <v>52</v>
      </c>
      <c r="S4" s="9">
        <v>51</v>
      </c>
      <c r="T4" s="9">
        <v>49</v>
      </c>
      <c r="U4" s="9">
        <v>52</v>
      </c>
      <c r="V4" s="9">
        <v>51</v>
      </c>
      <c r="W4" s="9">
        <v>49</v>
      </c>
      <c r="X4" s="7">
        <f t="shared" ref="X4:X24" si="3">AVERAGE(P4:W4)</f>
        <v>50.75</v>
      </c>
      <c r="Y4" s="9">
        <v>49</v>
      </c>
      <c r="Z4" s="9">
        <v>51</v>
      </c>
      <c r="AA4" s="7">
        <f t="shared" ref="AA4:AA24" si="4">AVERAGE(Y4:Z4)</f>
        <v>50</v>
      </c>
      <c r="AB4" s="9">
        <v>72</v>
      </c>
      <c r="AC4" s="9">
        <v>52</v>
      </c>
      <c r="AD4" s="9">
        <v>50</v>
      </c>
      <c r="AE4" s="9">
        <v>54</v>
      </c>
      <c r="AF4" s="9">
        <v>60</v>
      </c>
      <c r="AG4" s="9">
        <v>50</v>
      </c>
      <c r="AH4" s="9">
        <v>51</v>
      </c>
      <c r="AI4" s="7">
        <f t="shared" ref="AI4:AI24" si="5">AVERAGE(AB4:AH4)</f>
        <v>55.571428571428569</v>
      </c>
      <c r="AJ4" s="7">
        <f t="shared" ref="AJ4:AJ24" si="6">AVERAGE(K4,O4,X4,AA4,AI4)</f>
        <v>52.464285714285708</v>
      </c>
    </row>
    <row r="5" spans="1:36" ht="24" x14ac:dyDescent="0.25">
      <c r="A5" s="3" t="s">
        <v>24</v>
      </c>
      <c r="B5" s="4" t="s">
        <v>41</v>
      </c>
      <c r="C5" s="3" t="s">
        <v>42</v>
      </c>
      <c r="D5" s="12" t="s">
        <v>25</v>
      </c>
      <c r="E5" s="6">
        <v>24</v>
      </c>
      <c r="F5" s="7">
        <f t="shared" si="0"/>
        <v>18</v>
      </c>
      <c r="G5" s="8">
        <v>13</v>
      </c>
      <c r="H5" s="9">
        <v>48</v>
      </c>
      <c r="I5" s="9">
        <v>49</v>
      </c>
      <c r="J5" s="9">
        <v>54</v>
      </c>
      <c r="K5" s="7">
        <f t="shared" si="1"/>
        <v>50.333333333333336</v>
      </c>
      <c r="L5" s="9">
        <v>56</v>
      </c>
      <c r="M5" s="9">
        <v>52</v>
      </c>
      <c r="N5" s="9">
        <v>50</v>
      </c>
      <c r="O5" s="7">
        <f t="shared" si="2"/>
        <v>52.666666666666664</v>
      </c>
      <c r="P5" s="9">
        <v>50</v>
      </c>
      <c r="Q5" s="9">
        <v>49</v>
      </c>
      <c r="R5" s="9">
        <v>51</v>
      </c>
      <c r="S5" s="9">
        <v>47</v>
      </c>
      <c r="T5" s="9">
        <v>52</v>
      </c>
      <c r="U5" s="9">
        <v>46</v>
      </c>
      <c r="V5" s="9">
        <v>53</v>
      </c>
      <c r="W5" s="9">
        <v>49</v>
      </c>
      <c r="X5" s="7">
        <f t="shared" si="3"/>
        <v>49.625</v>
      </c>
      <c r="Y5" s="9">
        <v>67</v>
      </c>
      <c r="Z5" s="9">
        <v>90</v>
      </c>
      <c r="AA5" s="7">
        <f t="shared" si="4"/>
        <v>78.5</v>
      </c>
      <c r="AB5" s="9">
        <v>52</v>
      </c>
      <c r="AC5" s="9">
        <v>54</v>
      </c>
      <c r="AD5" s="9">
        <v>50</v>
      </c>
      <c r="AE5" s="9">
        <v>48</v>
      </c>
      <c r="AF5" s="9">
        <v>51</v>
      </c>
      <c r="AG5" s="9">
        <v>51</v>
      </c>
      <c r="AH5" s="9">
        <v>53</v>
      </c>
      <c r="AI5" s="7">
        <f>AVERAGE(AB5:AH5)</f>
        <v>51.285714285714285</v>
      </c>
      <c r="AJ5" s="7">
        <f t="shared" si="6"/>
        <v>56.482142857142854</v>
      </c>
    </row>
    <row r="6" spans="1:36" ht="24" x14ac:dyDescent="0.25">
      <c r="A6" s="10" t="s">
        <v>24</v>
      </c>
      <c r="B6" s="11" t="s">
        <v>43</v>
      </c>
      <c r="C6" s="3" t="s">
        <v>44</v>
      </c>
      <c r="D6" s="12" t="s">
        <v>25</v>
      </c>
      <c r="E6" s="6">
        <v>103</v>
      </c>
      <c r="F6" s="7">
        <f t="shared" si="0"/>
        <v>77.25</v>
      </c>
      <c r="G6" s="8">
        <v>91</v>
      </c>
      <c r="H6" s="9">
        <v>50</v>
      </c>
      <c r="I6" s="9">
        <v>46</v>
      </c>
      <c r="J6" s="9">
        <v>50</v>
      </c>
      <c r="K6" s="7">
        <f t="shared" si="1"/>
        <v>48.666666666666664</v>
      </c>
      <c r="L6" s="9">
        <v>45</v>
      </c>
      <c r="M6" s="9">
        <v>50</v>
      </c>
      <c r="N6" s="9">
        <v>51</v>
      </c>
      <c r="O6" s="7">
        <f t="shared" si="2"/>
        <v>48.666666666666664</v>
      </c>
      <c r="P6" s="9">
        <v>50</v>
      </c>
      <c r="Q6" s="9">
        <v>52</v>
      </c>
      <c r="R6" s="9">
        <v>45</v>
      </c>
      <c r="S6" s="9">
        <v>50</v>
      </c>
      <c r="T6" s="9">
        <v>41</v>
      </c>
      <c r="U6" s="9">
        <v>56</v>
      </c>
      <c r="V6" s="9">
        <v>55</v>
      </c>
      <c r="W6" s="9">
        <v>51</v>
      </c>
      <c r="X6" s="7">
        <f t="shared" si="3"/>
        <v>50</v>
      </c>
      <c r="Y6" s="9">
        <v>51</v>
      </c>
      <c r="Z6" s="9">
        <v>55</v>
      </c>
      <c r="AA6" s="7">
        <f t="shared" si="4"/>
        <v>53</v>
      </c>
      <c r="AB6" s="9">
        <v>52</v>
      </c>
      <c r="AC6" s="9">
        <v>51</v>
      </c>
      <c r="AD6" s="9">
        <v>50</v>
      </c>
      <c r="AE6" s="9">
        <v>48</v>
      </c>
      <c r="AF6" s="9">
        <v>48</v>
      </c>
      <c r="AG6" s="9">
        <v>52</v>
      </c>
      <c r="AH6" s="9">
        <v>53</v>
      </c>
      <c r="AI6" s="7">
        <f t="shared" si="5"/>
        <v>50.571428571428569</v>
      </c>
      <c r="AJ6" s="7">
        <f t="shared" si="6"/>
        <v>50.180952380952377</v>
      </c>
    </row>
    <row r="7" spans="1:36" ht="36" x14ac:dyDescent="0.25">
      <c r="A7" s="10" t="s">
        <v>24</v>
      </c>
      <c r="B7" s="4" t="s">
        <v>45</v>
      </c>
      <c r="C7" s="3" t="s">
        <v>46</v>
      </c>
      <c r="D7" s="12" t="s">
        <v>25</v>
      </c>
      <c r="E7" s="6">
        <v>69</v>
      </c>
      <c r="F7" s="7">
        <f t="shared" si="0"/>
        <v>51.75</v>
      </c>
      <c r="G7" s="8">
        <v>54</v>
      </c>
      <c r="H7" s="9">
        <v>53</v>
      </c>
      <c r="I7" s="9">
        <v>54</v>
      </c>
      <c r="J7" s="9">
        <v>50</v>
      </c>
      <c r="K7" s="7">
        <f t="shared" si="1"/>
        <v>52.333333333333336</v>
      </c>
      <c r="L7" s="9">
        <v>50</v>
      </c>
      <c r="M7" s="9">
        <v>51</v>
      </c>
      <c r="N7" s="9">
        <v>55</v>
      </c>
      <c r="O7" s="7">
        <f t="shared" si="2"/>
        <v>52</v>
      </c>
      <c r="P7" s="9">
        <v>50</v>
      </c>
      <c r="Q7" s="9">
        <v>54</v>
      </c>
      <c r="R7" s="9">
        <v>52</v>
      </c>
      <c r="S7" s="9">
        <v>50</v>
      </c>
      <c r="T7" s="9">
        <v>56</v>
      </c>
      <c r="U7" s="9">
        <v>53</v>
      </c>
      <c r="V7" s="9">
        <v>52</v>
      </c>
      <c r="W7" s="9">
        <v>54</v>
      </c>
      <c r="X7" s="7">
        <f t="shared" si="3"/>
        <v>52.625</v>
      </c>
      <c r="Y7" s="9">
        <v>49</v>
      </c>
      <c r="Z7" s="9">
        <v>52</v>
      </c>
      <c r="AA7" s="7">
        <f t="shared" si="4"/>
        <v>50.5</v>
      </c>
      <c r="AB7" s="9">
        <v>53</v>
      </c>
      <c r="AC7" s="9">
        <v>54</v>
      </c>
      <c r="AD7" s="9">
        <v>52</v>
      </c>
      <c r="AE7" s="9">
        <v>49</v>
      </c>
      <c r="AF7" s="9">
        <v>51</v>
      </c>
      <c r="AG7" s="9">
        <v>52</v>
      </c>
      <c r="AH7" s="9">
        <v>54</v>
      </c>
      <c r="AI7" s="7">
        <f t="shared" si="5"/>
        <v>52.142857142857146</v>
      </c>
      <c r="AJ7" s="7">
        <f t="shared" si="6"/>
        <v>51.920238095238098</v>
      </c>
    </row>
    <row r="8" spans="1:36" ht="24" x14ac:dyDescent="0.25">
      <c r="A8" s="10" t="s">
        <v>24</v>
      </c>
      <c r="B8" s="11" t="s">
        <v>69</v>
      </c>
      <c r="C8" s="3" t="s">
        <v>47</v>
      </c>
      <c r="D8" s="12" t="s">
        <v>25</v>
      </c>
      <c r="E8" s="6">
        <v>54</v>
      </c>
      <c r="F8" s="7">
        <f t="shared" si="0"/>
        <v>40.5</v>
      </c>
      <c r="G8" s="8">
        <v>50</v>
      </c>
      <c r="H8" s="9">
        <v>52</v>
      </c>
      <c r="I8" s="9">
        <v>55</v>
      </c>
      <c r="J8" s="9">
        <v>51</v>
      </c>
      <c r="K8" s="7">
        <f t="shared" si="1"/>
        <v>52.666666666666664</v>
      </c>
      <c r="L8" s="9">
        <v>51</v>
      </c>
      <c r="M8" s="9">
        <v>47</v>
      </c>
      <c r="N8" s="9">
        <v>48</v>
      </c>
      <c r="O8" s="7">
        <f t="shared" si="2"/>
        <v>48.666666666666664</v>
      </c>
      <c r="P8" s="9">
        <v>52</v>
      </c>
      <c r="Q8" s="9">
        <v>51</v>
      </c>
      <c r="R8" s="9">
        <v>52</v>
      </c>
      <c r="S8" s="9">
        <v>51</v>
      </c>
      <c r="T8" s="9">
        <v>47</v>
      </c>
      <c r="U8" s="9">
        <v>47</v>
      </c>
      <c r="V8" s="9">
        <v>80</v>
      </c>
      <c r="W8" s="9">
        <v>50</v>
      </c>
      <c r="X8" s="7">
        <f t="shared" si="3"/>
        <v>53.75</v>
      </c>
      <c r="Y8" s="9">
        <v>47</v>
      </c>
      <c r="Z8" s="9">
        <v>47</v>
      </c>
      <c r="AA8" s="7">
        <f t="shared" si="4"/>
        <v>47</v>
      </c>
      <c r="AB8" s="9">
        <v>49</v>
      </c>
      <c r="AC8" s="9">
        <v>50</v>
      </c>
      <c r="AD8" s="9">
        <v>42</v>
      </c>
      <c r="AE8" s="9">
        <v>52</v>
      </c>
      <c r="AF8" s="9">
        <v>50</v>
      </c>
      <c r="AG8" s="9">
        <v>52</v>
      </c>
      <c r="AH8" s="9">
        <v>51</v>
      </c>
      <c r="AI8" s="7">
        <f t="shared" si="5"/>
        <v>49.428571428571431</v>
      </c>
      <c r="AJ8" s="7">
        <f t="shared" si="6"/>
        <v>50.30238095238095</v>
      </c>
    </row>
    <row r="9" spans="1:36" ht="72" x14ac:dyDescent="0.25">
      <c r="A9" s="10" t="s">
        <v>24</v>
      </c>
      <c r="B9" s="11" t="s">
        <v>48</v>
      </c>
      <c r="C9" s="3" t="s">
        <v>49</v>
      </c>
      <c r="D9" s="12" t="s">
        <v>25</v>
      </c>
      <c r="E9" s="6">
        <v>9</v>
      </c>
      <c r="F9" s="7">
        <f t="shared" si="0"/>
        <v>6.75</v>
      </c>
      <c r="G9" s="8">
        <v>9</v>
      </c>
      <c r="H9" s="9">
        <v>80</v>
      </c>
      <c r="I9" s="9">
        <v>90</v>
      </c>
      <c r="J9" s="9">
        <v>90</v>
      </c>
      <c r="K9" s="7">
        <f t="shared" si="1"/>
        <v>86.666666666666671</v>
      </c>
      <c r="L9" s="9">
        <v>90</v>
      </c>
      <c r="M9" s="9">
        <v>80</v>
      </c>
      <c r="N9" s="9">
        <v>95</v>
      </c>
      <c r="O9" s="7">
        <f t="shared" si="2"/>
        <v>88.333333333333329</v>
      </c>
      <c r="P9" s="9">
        <v>80</v>
      </c>
      <c r="Q9" s="9">
        <v>80</v>
      </c>
      <c r="R9" s="9">
        <v>90</v>
      </c>
      <c r="S9" s="9">
        <v>90</v>
      </c>
      <c r="T9" s="9">
        <v>90</v>
      </c>
      <c r="U9" s="9">
        <v>90</v>
      </c>
      <c r="V9" s="9">
        <v>90</v>
      </c>
      <c r="W9" s="9">
        <v>90</v>
      </c>
      <c r="X9" s="7">
        <f t="shared" si="3"/>
        <v>87.5</v>
      </c>
      <c r="Y9" s="9">
        <v>90</v>
      </c>
      <c r="Z9" s="9">
        <v>90</v>
      </c>
      <c r="AA9" s="7">
        <f t="shared" si="4"/>
        <v>90</v>
      </c>
      <c r="AB9" s="9">
        <v>75</v>
      </c>
      <c r="AC9" s="9">
        <v>80</v>
      </c>
      <c r="AD9" s="9">
        <v>80</v>
      </c>
      <c r="AE9" s="9">
        <v>80</v>
      </c>
      <c r="AF9" s="9">
        <v>95</v>
      </c>
      <c r="AG9" s="9">
        <v>80</v>
      </c>
      <c r="AH9" s="9">
        <v>80</v>
      </c>
      <c r="AI9" s="7">
        <f t="shared" si="5"/>
        <v>81.428571428571431</v>
      </c>
      <c r="AJ9" s="7">
        <f t="shared" si="6"/>
        <v>86.785714285714292</v>
      </c>
    </row>
    <row r="10" spans="1:36" ht="36" x14ac:dyDescent="0.25">
      <c r="A10" s="3" t="s">
        <v>24</v>
      </c>
      <c r="B10" s="4" t="s">
        <v>67</v>
      </c>
      <c r="C10" s="3" t="s">
        <v>51</v>
      </c>
      <c r="D10" s="5" t="s">
        <v>25</v>
      </c>
      <c r="E10" s="6">
        <v>36</v>
      </c>
      <c r="F10" s="7">
        <f t="shared" si="0"/>
        <v>27</v>
      </c>
      <c r="G10" s="8">
        <v>27</v>
      </c>
      <c r="H10" s="9">
        <v>51</v>
      </c>
      <c r="I10" s="9">
        <v>52</v>
      </c>
      <c r="J10" s="9">
        <v>51</v>
      </c>
      <c r="K10" s="7">
        <f t="shared" si="1"/>
        <v>51.333333333333336</v>
      </c>
      <c r="L10" s="9">
        <v>54</v>
      </c>
      <c r="M10" s="9">
        <v>47</v>
      </c>
      <c r="N10" s="9">
        <v>52</v>
      </c>
      <c r="O10" s="7">
        <f t="shared" si="2"/>
        <v>51</v>
      </c>
      <c r="P10" s="9">
        <v>44</v>
      </c>
      <c r="Q10" s="9">
        <v>49</v>
      </c>
      <c r="R10" s="9">
        <v>50</v>
      </c>
      <c r="S10" s="9">
        <v>52</v>
      </c>
      <c r="T10" s="9">
        <v>53</v>
      </c>
      <c r="U10" s="9">
        <v>39</v>
      </c>
      <c r="V10" s="9">
        <v>51</v>
      </c>
      <c r="W10" s="9">
        <v>52</v>
      </c>
      <c r="X10" s="7">
        <f t="shared" si="3"/>
        <v>48.75</v>
      </c>
      <c r="Y10" s="9">
        <v>52</v>
      </c>
      <c r="Z10" s="9">
        <v>49</v>
      </c>
      <c r="AA10" s="7">
        <f t="shared" si="4"/>
        <v>50.5</v>
      </c>
      <c r="AB10" s="9">
        <v>53</v>
      </c>
      <c r="AC10" s="9">
        <v>70</v>
      </c>
      <c r="AD10" s="9">
        <v>72</v>
      </c>
      <c r="AE10" s="9">
        <v>74</v>
      </c>
      <c r="AF10" s="9">
        <v>80</v>
      </c>
      <c r="AG10" s="9">
        <v>80</v>
      </c>
      <c r="AH10" s="9">
        <v>80</v>
      </c>
      <c r="AI10" s="7">
        <f t="shared" si="5"/>
        <v>72.714285714285708</v>
      </c>
      <c r="AJ10" s="7">
        <f t="shared" si="6"/>
        <v>54.859523809523807</v>
      </c>
    </row>
    <row r="11" spans="1:36" ht="36" x14ac:dyDescent="0.25">
      <c r="A11" s="3" t="s">
        <v>24</v>
      </c>
      <c r="B11" s="4" t="s">
        <v>67</v>
      </c>
      <c r="C11" s="3" t="s">
        <v>52</v>
      </c>
      <c r="D11" s="5" t="s">
        <v>25</v>
      </c>
      <c r="E11" s="6">
        <v>56</v>
      </c>
      <c r="F11" s="7">
        <f t="shared" si="0"/>
        <v>42</v>
      </c>
      <c r="G11" s="8">
        <v>43</v>
      </c>
      <c r="H11" s="9">
        <v>47</v>
      </c>
      <c r="I11" s="9">
        <v>52</v>
      </c>
      <c r="J11" s="9">
        <v>49</v>
      </c>
      <c r="K11" s="7">
        <f t="shared" si="1"/>
        <v>49.333333333333336</v>
      </c>
      <c r="L11" s="9">
        <v>46</v>
      </c>
      <c r="M11" s="9">
        <v>39</v>
      </c>
      <c r="N11" s="9">
        <v>36</v>
      </c>
      <c r="O11" s="7">
        <f t="shared" si="2"/>
        <v>40.333333333333336</v>
      </c>
      <c r="P11" s="9">
        <v>46</v>
      </c>
      <c r="Q11" s="9">
        <v>51</v>
      </c>
      <c r="R11" s="9">
        <v>47</v>
      </c>
      <c r="S11" s="9">
        <v>49</v>
      </c>
      <c r="T11" s="9">
        <v>51</v>
      </c>
      <c r="U11" s="9">
        <v>47</v>
      </c>
      <c r="V11" s="9">
        <v>46</v>
      </c>
      <c r="W11" s="9">
        <v>52</v>
      </c>
      <c r="X11" s="7">
        <f t="shared" si="3"/>
        <v>48.625</v>
      </c>
      <c r="Y11" s="9">
        <v>47</v>
      </c>
      <c r="Z11" s="9">
        <v>49</v>
      </c>
      <c r="AA11" s="7">
        <f t="shared" si="4"/>
        <v>48</v>
      </c>
      <c r="AB11" s="9">
        <v>52</v>
      </c>
      <c r="AC11" s="9">
        <v>49</v>
      </c>
      <c r="AD11" s="9">
        <v>51</v>
      </c>
      <c r="AE11" s="9">
        <v>53</v>
      </c>
      <c r="AF11" s="9">
        <v>52</v>
      </c>
      <c r="AG11" s="9">
        <v>51</v>
      </c>
      <c r="AH11" s="9">
        <v>51</v>
      </c>
      <c r="AI11" s="7">
        <f t="shared" si="5"/>
        <v>51.285714285714285</v>
      </c>
      <c r="AJ11" s="7">
        <f t="shared" si="6"/>
        <v>47.515476190476193</v>
      </c>
    </row>
    <row r="12" spans="1:36" ht="48" x14ac:dyDescent="0.25">
      <c r="A12" s="3" t="s">
        <v>24</v>
      </c>
      <c r="B12" s="4" t="s">
        <v>66</v>
      </c>
      <c r="C12" s="3" t="s">
        <v>40</v>
      </c>
      <c r="D12" s="5" t="s">
        <v>53</v>
      </c>
      <c r="E12" s="6">
        <v>51</v>
      </c>
      <c r="F12" s="7">
        <f t="shared" si="0"/>
        <v>38.25</v>
      </c>
      <c r="G12" s="8">
        <v>39</v>
      </c>
      <c r="H12" s="9">
        <v>52</v>
      </c>
      <c r="I12" s="9">
        <v>65</v>
      </c>
      <c r="J12" s="9">
        <v>54</v>
      </c>
      <c r="K12" s="7">
        <f t="shared" si="1"/>
        <v>57</v>
      </c>
      <c r="L12" s="9">
        <v>57</v>
      </c>
      <c r="M12" s="9">
        <v>50</v>
      </c>
      <c r="N12" s="9">
        <v>51</v>
      </c>
      <c r="O12" s="7">
        <f t="shared" si="2"/>
        <v>52.666666666666664</v>
      </c>
      <c r="P12" s="9">
        <v>56</v>
      </c>
      <c r="Q12" s="9">
        <v>55</v>
      </c>
      <c r="R12" s="9">
        <v>50</v>
      </c>
      <c r="S12" s="9">
        <v>55</v>
      </c>
      <c r="T12" s="9">
        <v>55</v>
      </c>
      <c r="U12" s="9">
        <v>50</v>
      </c>
      <c r="V12" s="9">
        <v>50</v>
      </c>
      <c r="W12" s="9">
        <v>55</v>
      </c>
      <c r="X12" s="7">
        <f t="shared" si="3"/>
        <v>53.25</v>
      </c>
      <c r="Y12" s="9">
        <v>55</v>
      </c>
      <c r="Z12" s="9">
        <v>50</v>
      </c>
      <c r="AA12" s="7">
        <f>AVERAGE(Y12:Z12)</f>
        <v>52.5</v>
      </c>
      <c r="AB12" s="9">
        <v>50</v>
      </c>
      <c r="AC12" s="9">
        <v>55</v>
      </c>
      <c r="AD12" s="9">
        <v>55</v>
      </c>
      <c r="AE12" s="9">
        <v>60</v>
      </c>
      <c r="AF12" s="9">
        <v>50</v>
      </c>
      <c r="AG12" s="9">
        <v>50</v>
      </c>
      <c r="AH12" s="9">
        <v>50</v>
      </c>
      <c r="AI12" s="7">
        <f t="shared" si="5"/>
        <v>52.857142857142854</v>
      </c>
      <c r="AJ12" s="7">
        <f t="shared" si="6"/>
        <v>53.654761904761905</v>
      </c>
    </row>
    <row r="13" spans="1:36" ht="36" x14ac:dyDescent="0.25">
      <c r="A13" s="3" t="s">
        <v>24</v>
      </c>
      <c r="B13" s="4" t="s">
        <v>39</v>
      </c>
      <c r="C13" s="3" t="s">
        <v>40</v>
      </c>
      <c r="D13" s="5" t="s">
        <v>54</v>
      </c>
      <c r="E13" s="6">
        <v>228</v>
      </c>
      <c r="F13" s="7">
        <f t="shared" si="0"/>
        <v>171</v>
      </c>
      <c r="G13" s="8">
        <v>190</v>
      </c>
      <c r="H13" s="9">
        <v>48</v>
      </c>
      <c r="I13" s="9">
        <v>50</v>
      </c>
      <c r="J13" s="9">
        <v>47</v>
      </c>
      <c r="K13" s="7">
        <f t="shared" si="1"/>
        <v>48.333333333333336</v>
      </c>
      <c r="L13" s="9">
        <v>51</v>
      </c>
      <c r="M13" s="9">
        <v>48</v>
      </c>
      <c r="N13" s="9">
        <v>46</v>
      </c>
      <c r="O13" s="7">
        <f t="shared" si="2"/>
        <v>48.333333333333336</v>
      </c>
      <c r="P13" s="9">
        <v>51</v>
      </c>
      <c r="Q13" s="9">
        <v>50</v>
      </c>
      <c r="R13" s="9">
        <v>45</v>
      </c>
      <c r="S13" s="9">
        <v>47</v>
      </c>
      <c r="T13" s="9">
        <v>51</v>
      </c>
      <c r="U13" s="9">
        <v>50</v>
      </c>
      <c r="V13" s="9">
        <v>49</v>
      </c>
      <c r="W13" s="9">
        <v>50</v>
      </c>
      <c r="X13" s="7">
        <f t="shared" si="3"/>
        <v>49.125</v>
      </c>
      <c r="Y13" s="9">
        <v>51</v>
      </c>
      <c r="Z13" s="9">
        <v>51</v>
      </c>
      <c r="AA13" s="7">
        <f t="shared" si="4"/>
        <v>51</v>
      </c>
      <c r="AB13" s="9">
        <v>50</v>
      </c>
      <c r="AC13" s="9">
        <v>49</v>
      </c>
      <c r="AD13" s="9">
        <v>51</v>
      </c>
      <c r="AE13" s="9">
        <v>50</v>
      </c>
      <c r="AF13" s="9">
        <v>49</v>
      </c>
      <c r="AG13" s="9">
        <v>49</v>
      </c>
      <c r="AH13" s="9">
        <v>51</v>
      </c>
      <c r="AI13" s="7">
        <f t="shared" si="5"/>
        <v>49.857142857142854</v>
      </c>
      <c r="AJ13" s="7">
        <f t="shared" si="6"/>
        <v>49.329761904761909</v>
      </c>
    </row>
    <row r="14" spans="1:36" ht="24" x14ac:dyDescent="0.25">
      <c r="A14" s="10" t="s">
        <v>24</v>
      </c>
      <c r="B14" s="11" t="s">
        <v>43</v>
      </c>
      <c r="C14" s="3" t="s">
        <v>44</v>
      </c>
      <c r="D14" s="12" t="s">
        <v>54</v>
      </c>
      <c r="E14" s="6">
        <v>146</v>
      </c>
      <c r="F14" s="7">
        <f t="shared" si="0"/>
        <v>109.5</v>
      </c>
      <c r="G14" s="8">
        <v>123</v>
      </c>
      <c r="H14" s="9">
        <v>51</v>
      </c>
      <c r="I14" s="9">
        <v>49</v>
      </c>
      <c r="J14" s="9">
        <v>50</v>
      </c>
      <c r="K14" s="7">
        <f t="shared" si="1"/>
        <v>50</v>
      </c>
      <c r="L14" s="9">
        <v>52</v>
      </c>
      <c r="M14" s="9">
        <v>50</v>
      </c>
      <c r="N14" s="9">
        <v>47</v>
      </c>
      <c r="O14" s="7">
        <f t="shared" si="2"/>
        <v>49.666666666666664</v>
      </c>
      <c r="P14" s="9">
        <v>43</v>
      </c>
      <c r="Q14" s="9">
        <v>48</v>
      </c>
      <c r="R14" s="9">
        <v>49</v>
      </c>
      <c r="S14" s="9">
        <v>50</v>
      </c>
      <c r="T14" s="9">
        <v>49</v>
      </c>
      <c r="U14" s="9">
        <v>50</v>
      </c>
      <c r="V14" s="9">
        <v>50</v>
      </c>
      <c r="W14" s="9">
        <v>51</v>
      </c>
      <c r="X14" s="7">
        <f t="shared" si="3"/>
        <v>48.75</v>
      </c>
      <c r="Y14" s="9">
        <v>50</v>
      </c>
      <c r="Z14" s="9">
        <v>49</v>
      </c>
      <c r="AA14" s="7">
        <f t="shared" si="4"/>
        <v>49.5</v>
      </c>
      <c r="AB14" s="9">
        <v>49</v>
      </c>
      <c r="AC14" s="9">
        <v>50</v>
      </c>
      <c r="AD14" s="9">
        <v>51</v>
      </c>
      <c r="AE14" s="9">
        <v>50</v>
      </c>
      <c r="AF14" s="9">
        <v>51</v>
      </c>
      <c r="AG14" s="9">
        <v>52</v>
      </c>
      <c r="AH14" s="9">
        <v>50</v>
      </c>
      <c r="AI14" s="7">
        <f t="shared" si="5"/>
        <v>50.428571428571431</v>
      </c>
      <c r="AJ14" s="7">
        <f t="shared" si="6"/>
        <v>49.669047619047618</v>
      </c>
    </row>
    <row r="15" spans="1:36" ht="24" x14ac:dyDescent="0.25">
      <c r="A15" s="10" t="s">
        <v>24</v>
      </c>
      <c r="B15" s="11" t="s">
        <v>69</v>
      </c>
      <c r="C15" s="3" t="s">
        <v>44</v>
      </c>
      <c r="D15" s="12" t="s">
        <v>54</v>
      </c>
      <c r="E15" s="6">
        <v>76</v>
      </c>
      <c r="F15" s="7">
        <f t="shared" si="0"/>
        <v>57</v>
      </c>
      <c r="G15" s="8">
        <v>64</v>
      </c>
      <c r="H15" s="9">
        <v>85</v>
      </c>
      <c r="I15" s="9">
        <v>86</v>
      </c>
      <c r="J15" s="9">
        <v>86</v>
      </c>
      <c r="K15" s="7">
        <f t="shared" si="1"/>
        <v>85.666666666666671</v>
      </c>
      <c r="L15" s="9">
        <v>80</v>
      </c>
      <c r="M15" s="9">
        <v>84</v>
      </c>
      <c r="N15" s="9">
        <v>86</v>
      </c>
      <c r="O15" s="7">
        <f t="shared" si="2"/>
        <v>83.333333333333329</v>
      </c>
      <c r="P15" s="9">
        <v>79</v>
      </c>
      <c r="Q15" s="9">
        <v>75</v>
      </c>
      <c r="R15" s="9">
        <v>81</v>
      </c>
      <c r="S15" s="9">
        <v>83</v>
      </c>
      <c r="T15" s="9">
        <v>80</v>
      </c>
      <c r="U15" s="9">
        <v>80</v>
      </c>
      <c r="V15" s="9">
        <v>84</v>
      </c>
      <c r="W15" s="9">
        <v>83</v>
      </c>
      <c r="X15" s="7">
        <f t="shared" si="3"/>
        <v>80.625</v>
      </c>
      <c r="Y15" s="9">
        <v>85</v>
      </c>
      <c r="Z15" s="9">
        <v>82</v>
      </c>
      <c r="AA15" s="7">
        <f t="shared" si="4"/>
        <v>83.5</v>
      </c>
      <c r="AB15" s="9">
        <v>74</v>
      </c>
      <c r="AC15" s="9">
        <v>76</v>
      </c>
      <c r="AD15" s="9">
        <v>75</v>
      </c>
      <c r="AE15" s="9">
        <v>75</v>
      </c>
      <c r="AF15" s="9">
        <v>74</v>
      </c>
      <c r="AG15" s="9">
        <v>74</v>
      </c>
      <c r="AH15" s="9">
        <v>81</v>
      </c>
      <c r="AI15" s="7">
        <f t="shared" si="5"/>
        <v>75.571428571428569</v>
      </c>
      <c r="AJ15" s="7">
        <f t="shared" si="6"/>
        <v>81.739285714285714</v>
      </c>
    </row>
    <row r="16" spans="1:36" ht="36" x14ac:dyDescent="0.25">
      <c r="A16" s="10" t="s">
        <v>24</v>
      </c>
      <c r="B16" s="11" t="s">
        <v>70</v>
      </c>
      <c r="C16" s="3" t="s">
        <v>51</v>
      </c>
      <c r="D16" s="12" t="s">
        <v>54</v>
      </c>
      <c r="E16" s="6">
        <v>15</v>
      </c>
      <c r="F16" s="7">
        <f t="shared" si="0"/>
        <v>11.25</v>
      </c>
      <c r="G16" s="8">
        <v>12</v>
      </c>
      <c r="H16" s="9">
        <v>85</v>
      </c>
      <c r="I16" s="9">
        <v>90</v>
      </c>
      <c r="J16" s="9">
        <v>90</v>
      </c>
      <c r="K16" s="7">
        <f t="shared" si="1"/>
        <v>88.333333333333329</v>
      </c>
      <c r="L16" s="9">
        <v>90</v>
      </c>
      <c r="M16" s="9">
        <v>95</v>
      </c>
      <c r="N16" s="9">
        <v>90</v>
      </c>
      <c r="O16" s="7">
        <f t="shared" si="2"/>
        <v>91.666666666666671</v>
      </c>
      <c r="P16" s="9">
        <v>85</v>
      </c>
      <c r="Q16" s="9">
        <v>85</v>
      </c>
      <c r="R16" s="9">
        <v>84</v>
      </c>
      <c r="S16" s="9">
        <v>86</v>
      </c>
      <c r="T16" s="9">
        <v>84</v>
      </c>
      <c r="U16" s="9">
        <v>84</v>
      </c>
      <c r="V16" s="9">
        <v>85</v>
      </c>
      <c r="W16" s="9">
        <v>85</v>
      </c>
      <c r="X16" s="7">
        <f t="shared" si="3"/>
        <v>84.75</v>
      </c>
      <c r="Y16" s="9">
        <v>90</v>
      </c>
      <c r="Z16" s="9">
        <v>90</v>
      </c>
      <c r="AA16" s="7">
        <f t="shared" si="4"/>
        <v>90</v>
      </c>
      <c r="AB16" s="9">
        <v>89</v>
      </c>
      <c r="AC16" s="9">
        <v>90</v>
      </c>
      <c r="AD16" s="9">
        <v>90</v>
      </c>
      <c r="AE16" s="9">
        <v>85</v>
      </c>
      <c r="AF16" s="9">
        <v>90</v>
      </c>
      <c r="AG16" s="9">
        <v>90</v>
      </c>
      <c r="AH16" s="9">
        <v>90</v>
      </c>
      <c r="AI16" s="7">
        <f t="shared" si="5"/>
        <v>89.142857142857139</v>
      </c>
      <c r="AJ16" s="7">
        <f t="shared" si="6"/>
        <v>88.778571428571425</v>
      </c>
    </row>
    <row r="17" spans="1:36" ht="36" x14ac:dyDescent="0.25">
      <c r="A17" s="3" t="s">
        <v>24</v>
      </c>
      <c r="B17" s="4" t="s">
        <v>70</v>
      </c>
      <c r="C17" s="3" t="s">
        <v>52</v>
      </c>
      <c r="D17" s="5" t="s">
        <v>54</v>
      </c>
      <c r="E17" s="6">
        <v>65</v>
      </c>
      <c r="F17" s="7">
        <f t="shared" si="0"/>
        <v>48.75</v>
      </c>
      <c r="G17" s="8">
        <v>57</v>
      </c>
      <c r="H17" s="9">
        <v>55</v>
      </c>
      <c r="I17" s="9">
        <v>50</v>
      </c>
      <c r="J17" s="9">
        <v>50</v>
      </c>
      <c r="K17" s="7">
        <f t="shared" si="1"/>
        <v>51.666666666666664</v>
      </c>
      <c r="L17" s="9">
        <v>49</v>
      </c>
      <c r="M17" s="9">
        <v>49</v>
      </c>
      <c r="N17" s="9">
        <v>49</v>
      </c>
      <c r="O17" s="7">
        <f t="shared" si="2"/>
        <v>49</v>
      </c>
      <c r="P17" s="9">
        <v>45</v>
      </c>
      <c r="Q17" s="9">
        <v>50</v>
      </c>
      <c r="R17" s="9">
        <v>47</v>
      </c>
      <c r="S17" s="9">
        <v>48</v>
      </c>
      <c r="T17" s="9">
        <v>49</v>
      </c>
      <c r="U17" s="9">
        <v>48</v>
      </c>
      <c r="V17" s="9">
        <v>48</v>
      </c>
      <c r="W17" s="9">
        <v>49</v>
      </c>
      <c r="X17" s="7">
        <f t="shared" si="3"/>
        <v>48</v>
      </c>
      <c r="Y17" s="9">
        <v>51</v>
      </c>
      <c r="Z17" s="9">
        <v>50</v>
      </c>
      <c r="AA17" s="7">
        <f t="shared" si="4"/>
        <v>50.5</v>
      </c>
      <c r="AB17" s="9">
        <v>49</v>
      </c>
      <c r="AC17" s="9">
        <v>50</v>
      </c>
      <c r="AD17" s="9">
        <v>51</v>
      </c>
      <c r="AE17" s="9">
        <v>50</v>
      </c>
      <c r="AF17" s="9">
        <v>51</v>
      </c>
      <c r="AG17" s="9">
        <v>50</v>
      </c>
      <c r="AH17" s="9">
        <v>51</v>
      </c>
      <c r="AI17" s="7">
        <f t="shared" si="5"/>
        <v>50.285714285714285</v>
      </c>
      <c r="AJ17" s="7">
        <f t="shared" si="6"/>
        <v>49.890476190476186</v>
      </c>
    </row>
    <row r="18" spans="1:36" ht="36" x14ac:dyDescent="0.25">
      <c r="A18" s="3" t="s">
        <v>55</v>
      </c>
      <c r="B18" s="4" t="s">
        <v>39</v>
      </c>
      <c r="C18" s="3" t="s">
        <v>56</v>
      </c>
      <c r="D18" s="5" t="s">
        <v>25</v>
      </c>
      <c r="E18" s="6">
        <v>3</v>
      </c>
      <c r="F18" s="7">
        <f t="shared" si="0"/>
        <v>2.25</v>
      </c>
      <c r="G18" s="8">
        <v>3</v>
      </c>
      <c r="H18" s="9">
        <v>100</v>
      </c>
      <c r="I18" s="9">
        <v>100</v>
      </c>
      <c r="J18" s="9">
        <v>100</v>
      </c>
      <c r="K18" s="7">
        <f t="shared" si="1"/>
        <v>100</v>
      </c>
      <c r="L18" s="9">
        <v>100</v>
      </c>
      <c r="M18" s="9">
        <v>100</v>
      </c>
      <c r="N18" s="9">
        <v>100</v>
      </c>
      <c r="O18" s="7">
        <f t="shared" si="2"/>
        <v>100</v>
      </c>
      <c r="P18" s="9">
        <v>100</v>
      </c>
      <c r="Q18" s="9">
        <v>100</v>
      </c>
      <c r="R18" s="9">
        <v>100</v>
      </c>
      <c r="S18" s="9">
        <v>90</v>
      </c>
      <c r="T18" s="9">
        <v>90</v>
      </c>
      <c r="U18" s="9">
        <v>90</v>
      </c>
      <c r="V18" s="9">
        <v>100</v>
      </c>
      <c r="W18" s="9">
        <v>100</v>
      </c>
      <c r="X18" s="7">
        <f t="shared" si="3"/>
        <v>96.25</v>
      </c>
      <c r="Y18" s="9">
        <v>100</v>
      </c>
      <c r="Z18" s="9">
        <v>100</v>
      </c>
      <c r="AA18" s="7">
        <f t="shared" si="4"/>
        <v>100</v>
      </c>
      <c r="AB18" s="9">
        <v>90</v>
      </c>
      <c r="AC18" s="9">
        <v>100</v>
      </c>
      <c r="AD18" s="9">
        <v>90</v>
      </c>
      <c r="AE18" s="9">
        <v>100</v>
      </c>
      <c r="AF18" s="9">
        <v>100</v>
      </c>
      <c r="AG18" s="9">
        <v>100</v>
      </c>
      <c r="AH18" s="9">
        <v>100</v>
      </c>
      <c r="AI18" s="7">
        <f t="shared" si="5"/>
        <v>97.142857142857139</v>
      </c>
      <c r="AJ18" s="7">
        <f t="shared" si="6"/>
        <v>98.678571428571416</v>
      </c>
    </row>
    <row r="19" spans="1:36" ht="48" x14ac:dyDescent="0.25">
      <c r="A19" s="3" t="s">
        <v>55</v>
      </c>
      <c r="B19" s="4" t="s">
        <v>39</v>
      </c>
      <c r="C19" s="3" t="s">
        <v>57</v>
      </c>
      <c r="D19" s="5" t="s">
        <v>25</v>
      </c>
      <c r="E19" s="6">
        <v>50</v>
      </c>
      <c r="F19" s="7">
        <f t="shared" si="0"/>
        <v>37.5</v>
      </c>
      <c r="G19" s="8">
        <v>43</v>
      </c>
      <c r="H19" s="9">
        <v>50</v>
      </c>
      <c r="I19" s="9">
        <v>49</v>
      </c>
      <c r="J19" s="9">
        <v>50</v>
      </c>
      <c r="K19" s="7">
        <f t="shared" si="1"/>
        <v>49.666666666666664</v>
      </c>
      <c r="L19" s="9">
        <v>51</v>
      </c>
      <c r="M19" s="9">
        <v>52</v>
      </c>
      <c r="N19" s="9">
        <v>50</v>
      </c>
      <c r="O19" s="7">
        <f t="shared" si="2"/>
        <v>51</v>
      </c>
      <c r="P19" s="9">
        <v>49</v>
      </c>
      <c r="Q19" s="9">
        <v>49</v>
      </c>
      <c r="R19" s="9">
        <v>51</v>
      </c>
      <c r="S19" s="9">
        <v>48</v>
      </c>
      <c r="T19" s="9">
        <v>50</v>
      </c>
      <c r="U19" s="9">
        <v>50</v>
      </c>
      <c r="V19" s="9">
        <v>49</v>
      </c>
      <c r="W19" s="9">
        <v>50</v>
      </c>
      <c r="X19" s="7">
        <f t="shared" si="3"/>
        <v>49.5</v>
      </c>
      <c r="Y19" s="9">
        <v>49</v>
      </c>
      <c r="Z19" s="9">
        <v>49</v>
      </c>
      <c r="AA19" s="7">
        <f t="shared" si="4"/>
        <v>49</v>
      </c>
      <c r="AB19" s="9">
        <v>50</v>
      </c>
      <c r="AC19" s="9">
        <v>51</v>
      </c>
      <c r="AD19" s="9">
        <v>50</v>
      </c>
      <c r="AE19" s="9">
        <v>49</v>
      </c>
      <c r="AF19" s="9">
        <v>52</v>
      </c>
      <c r="AG19" s="9">
        <v>49</v>
      </c>
      <c r="AH19" s="9">
        <v>51</v>
      </c>
      <c r="AI19" s="7">
        <f t="shared" si="5"/>
        <v>50.285714285714285</v>
      </c>
      <c r="AJ19" s="7">
        <f t="shared" si="6"/>
        <v>49.890476190476186</v>
      </c>
    </row>
    <row r="20" spans="1:36" x14ac:dyDescent="0.25">
      <c r="A20" s="3" t="s">
        <v>55</v>
      </c>
      <c r="B20" s="4" t="s">
        <v>50</v>
      </c>
      <c r="C20" s="3" t="s">
        <v>58</v>
      </c>
      <c r="D20" s="5" t="s">
        <v>25</v>
      </c>
      <c r="E20" s="6">
        <v>6</v>
      </c>
      <c r="F20" s="7">
        <f t="shared" si="0"/>
        <v>4.5</v>
      </c>
      <c r="G20" s="8">
        <v>5</v>
      </c>
      <c r="H20" s="9">
        <v>80</v>
      </c>
      <c r="I20" s="9">
        <v>80</v>
      </c>
      <c r="J20" s="9">
        <v>90</v>
      </c>
      <c r="K20" s="7">
        <f t="shared" si="1"/>
        <v>83.333333333333329</v>
      </c>
      <c r="L20" s="9">
        <v>90</v>
      </c>
      <c r="M20" s="9">
        <v>90</v>
      </c>
      <c r="N20" s="9">
        <v>90</v>
      </c>
      <c r="O20" s="7">
        <f t="shared" si="2"/>
        <v>90</v>
      </c>
      <c r="P20" s="9">
        <v>95</v>
      </c>
      <c r="Q20" s="9">
        <v>86</v>
      </c>
      <c r="R20" s="9">
        <v>87</v>
      </c>
      <c r="S20" s="9">
        <v>85</v>
      </c>
      <c r="T20" s="9">
        <v>80</v>
      </c>
      <c r="U20" s="9">
        <v>90</v>
      </c>
      <c r="V20" s="9">
        <v>90</v>
      </c>
      <c r="W20" s="9">
        <v>90</v>
      </c>
      <c r="X20" s="7">
        <f t="shared" si="3"/>
        <v>87.875</v>
      </c>
      <c r="Y20" s="9">
        <v>90</v>
      </c>
      <c r="Z20" s="9">
        <v>100</v>
      </c>
      <c r="AA20" s="7">
        <f t="shared" si="4"/>
        <v>95</v>
      </c>
      <c r="AB20" s="9">
        <v>79</v>
      </c>
      <c r="AC20" s="9">
        <v>81</v>
      </c>
      <c r="AD20" s="9">
        <v>80</v>
      </c>
      <c r="AE20" s="9">
        <v>95</v>
      </c>
      <c r="AF20" s="9">
        <v>90</v>
      </c>
      <c r="AG20" s="9">
        <v>85</v>
      </c>
      <c r="AH20" s="9">
        <v>80</v>
      </c>
      <c r="AI20" s="7">
        <f t="shared" si="5"/>
        <v>84.285714285714292</v>
      </c>
      <c r="AJ20" s="7">
        <f t="shared" si="6"/>
        <v>88.098809523809521</v>
      </c>
    </row>
    <row r="21" spans="1:36" ht="36" x14ac:dyDescent="0.25">
      <c r="A21" s="3" t="s">
        <v>59</v>
      </c>
      <c r="B21" s="4" t="s">
        <v>60</v>
      </c>
      <c r="C21" s="3" t="s">
        <v>61</v>
      </c>
      <c r="D21" s="5" t="s">
        <v>25</v>
      </c>
      <c r="E21" s="6">
        <v>224</v>
      </c>
      <c r="F21" s="7">
        <f t="shared" si="0"/>
        <v>168</v>
      </c>
      <c r="G21" s="8">
        <v>191</v>
      </c>
      <c r="H21" s="9">
        <v>47</v>
      </c>
      <c r="I21" s="9">
        <v>46</v>
      </c>
      <c r="J21" s="9">
        <v>46</v>
      </c>
      <c r="K21" s="7">
        <f t="shared" si="1"/>
        <v>46.333333333333336</v>
      </c>
      <c r="L21" s="9">
        <v>48</v>
      </c>
      <c r="M21" s="9">
        <v>49</v>
      </c>
      <c r="N21" s="9">
        <v>49</v>
      </c>
      <c r="O21" s="7">
        <f t="shared" si="2"/>
        <v>48.666666666666664</v>
      </c>
      <c r="P21" s="9">
        <v>50</v>
      </c>
      <c r="Q21" s="9">
        <v>47</v>
      </c>
      <c r="R21" s="9">
        <v>47</v>
      </c>
      <c r="S21" s="9">
        <v>50</v>
      </c>
      <c r="T21" s="9">
        <v>51</v>
      </c>
      <c r="U21" s="9">
        <v>47</v>
      </c>
      <c r="V21" s="9">
        <v>50</v>
      </c>
      <c r="W21" s="9">
        <v>51</v>
      </c>
      <c r="X21" s="7">
        <f t="shared" si="3"/>
        <v>49.125</v>
      </c>
      <c r="Y21" s="9">
        <v>49</v>
      </c>
      <c r="Z21" s="9">
        <v>51</v>
      </c>
      <c r="AA21" s="7">
        <f t="shared" si="4"/>
        <v>50</v>
      </c>
      <c r="AB21" s="9">
        <v>51</v>
      </c>
      <c r="AC21" s="9">
        <v>49</v>
      </c>
      <c r="AD21" s="9">
        <v>51</v>
      </c>
      <c r="AE21" s="9">
        <v>49</v>
      </c>
      <c r="AF21" s="9">
        <v>50</v>
      </c>
      <c r="AG21" s="9">
        <v>46</v>
      </c>
      <c r="AH21" s="9">
        <v>50</v>
      </c>
      <c r="AI21" s="7">
        <f t="shared" si="5"/>
        <v>49.428571428571431</v>
      </c>
      <c r="AJ21" s="7">
        <f t="shared" si="6"/>
        <v>48.710714285714289</v>
      </c>
    </row>
    <row r="22" spans="1:36" ht="36" x14ac:dyDescent="0.25">
      <c r="A22" s="3" t="s">
        <v>59</v>
      </c>
      <c r="B22" s="4" t="s">
        <v>62</v>
      </c>
      <c r="C22" s="3" t="s">
        <v>63</v>
      </c>
      <c r="D22" s="5" t="s">
        <v>25</v>
      </c>
      <c r="E22" s="6">
        <v>8</v>
      </c>
      <c r="F22" s="7">
        <f t="shared" si="0"/>
        <v>6</v>
      </c>
      <c r="G22" s="8">
        <v>7</v>
      </c>
      <c r="H22" s="9">
        <v>80</v>
      </c>
      <c r="I22" s="9">
        <v>90</v>
      </c>
      <c r="J22" s="9">
        <v>80</v>
      </c>
      <c r="K22" s="7">
        <f t="shared" si="1"/>
        <v>83.333333333333329</v>
      </c>
      <c r="L22" s="9">
        <v>90</v>
      </c>
      <c r="M22" s="9">
        <v>100</v>
      </c>
      <c r="N22" s="9">
        <v>90</v>
      </c>
      <c r="O22" s="7">
        <f t="shared" si="2"/>
        <v>93.333333333333329</v>
      </c>
      <c r="P22" s="9">
        <v>90</v>
      </c>
      <c r="Q22" s="9">
        <v>90</v>
      </c>
      <c r="R22" s="9">
        <v>100</v>
      </c>
      <c r="S22" s="9">
        <v>90</v>
      </c>
      <c r="T22" s="9">
        <v>90</v>
      </c>
      <c r="U22" s="9">
        <v>90</v>
      </c>
      <c r="V22" s="9">
        <v>90</v>
      </c>
      <c r="W22" s="9">
        <v>90</v>
      </c>
      <c r="X22" s="7">
        <f t="shared" si="3"/>
        <v>91.25</v>
      </c>
      <c r="Y22" s="9">
        <v>90</v>
      </c>
      <c r="Z22" s="9">
        <v>90</v>
      </c>
      <c r="AA22" s="7">
        <f t="shared" si="4"/>
        <v>90</v>
      </c>
      <c r="AB22" s="9">
        <v>90</v>
      </c>
      <c r="AC22" s="9">
        <v>90</v>
      </c>
      <c r="AD22" s="9">
        <v>100</v>
      </c>
      <c r="AE22" s="9">
        <v>90</v>
      </c>
      <c r="AF22" s="9">
        <v>90</v>
      </c>
      <c r="AG22" s="9">
        <v>90</v>
      </c>
      <c r="AH22" s="9">
        <v>90</v>
      </c>
      <c r="AI22" s="7">
        <f t="shared" si="5"/>
        <v>91.428571428571431</v>
      </c>
      <c r="AJ22" s="7">
        <f t="shared" si="6"/>
        <v>89.86904761904762</v>
      </c>
    </row>
    <row r="23" spans="1:36" ht="36" x14ac:dyDescent="0.25">
      <c r="A23" s="3" t="s">
        <v>59</v>
      </c>
      <c r="B23" s="4" t="s">
        <v>64</v>
      </c>
      <c r="C23" s="3" t="s">
        <v>65</v>
      </c>
      <c r="D23" s="5" t="s">
        <v>25</v>
      </c>
      <c r="E23" s="6">
        <v>40</v>
      </c>
      <c r="F23" s="7">
        <f t="shared" si="0"/>
        <v>30</v>
      </c>
      <c r="G23" s="8">
        <v>32</v>
      </c>
      <c r="H23" s="9">
        <v>47</v>
      </c>
      <c r="I23" s="9">
        <v>47</v>
      </c>
      <c r="J23" s="9">
        <v>50</v>
      </c>
      <c r="K23" s="7">
        <f t="shared" si="1"/>
        <v>48</v>
      </c>
      <c r="L23" s="9">
        <v>50</v>
      </c>
      <c r="M23" s="9">
        <v>46</v>
      </c>
      <c r="N23" s="9">
        <v>46</v>
      </c>
      <c r="O23" s="7">
        <f t="shared" si="2"/>
        <v>47.333333333333336</v>
      </c>
      <c r="P23" s="9">
        <v>51</v>
      </c>
      <c r="Q23" s="9">
        <v>50</v>
      </c>
      <c r="R23" s="9">
        <v>47</v>
      </c>
      <c r="S23" s="9">
        <v>47</v>
      </c>
      <c r="T23" s="9">
        <v>50</v>
      </c>
      <c r="U23" s="9">
        <v>49</v>
      </c>
      <c r="V23" s="9">
        <v>50</v>
      </c>
      <c r="W23" s="9">
        <v>46</v>
      </c>
      <c r="X23" s="7">
        <f t="shared" si="3"/>
        <v>48.75</v>
      </c>
      <c r="Y23" s="9">
        <v>47</v>
      </c>
      <c r="Z23" s="9">
        <v>50</v>
      </c>
      <c r="AA23" s="7">
        <f t="shared" si="4"/>
        <v>48.5</v>
      </c>
      <c r="AB23" s="9">
        <v>50</v>
      </c>
      <c r="AC23" s="9">
        <v>51</v>
      </c>
      <c r="AD23" s="9">
        <v>53</v>
      </c>
      <c r="AE23" s="9">
        <v>50</v>
      </c>
      <c r="AF23" s="9">
        <v>49</v>
      </c>
      <c r="AG23" s="9">
        <v>50</v>
      </c>
      <c r="AH23" s="9">
        <v>51</v>
      </c>
      <c r="AI23" s="7">
        <f t="shared" si="5"/>
        <v>50.571428571428569</v>
      </c>
      <c r="AJ23" s="7">
        <f t="shared" si="6"/>
        <v>48.630952380952387</v>
      </c>
    </row>
    <row r="24" spans="1:36" ht="36" x14ac:dyDescent="0.25">
      <c r="A24" s="3" t="s">
        <v>59</v>
      </c>
      <c r="B24" s="4" t="s">
        <v>60</v>
      </c>
      <c r="C24" s="3" t="s">
        <v>61</v>
      </c>
      <c r="D24" s="5" t="s">
        <v>53</v>
      </c>
      <c r="E24" s="6">
        <v>72</v>
      </c>
      <c r="F24" s="7">
        <f t="shared" si="0"/>
        <v>54</v>
      </c>
      <c r="G24" s="8">
        <v>59</v>
      </c>
      <c r="H24" s="9">
        <v>55</v>
      </c>
      <c r="I24" s="9">
        <v>62</v>
      </c>
      <c r="J24" s="9">
        <v>56</v>
      </c>
      <c r="K24" s="7">
        <f t="shared" si="1"/>
        <v>57.666666666666664</v>
      </c>
      <c r="L24" s="9">
        <v>55</v>
      </c>
      <c r="M24" s="9">
        <v>60</v>
      </c>
      <c r="N24" s="9">
        <v>50</v>
      </c>
      <c r="O24" s="7">
        <f t="shared" si="2"/>
        <v>55</v>
      </c>
      <c r="P24" s="9">
        <v>51</v>
      </c>
      <c r="Q24" s="9">
        <v>55</v>
      </c>
      <c r="R24" s="9">
        <v>50</v>
      </c>
      <c r="S24" s="9">
        <v>55</v>
      </c>
      <c r="T24" s="9">
        <v>50</v>
      </c>
      <c r="U24" s="9">
        <v>52</v>
      </c>
      <c r="V24" s="9">
        <v>53</v>
      </c>
      <c r="W24" s="9">
        <v>50</v>
      </c>
      <c r="X24" s="7">
        <f t="shared" si="3"/>
        <v>52</v>
      </c>
      <c r="Y24" s="9">
        <v>54</v>
      </c>
      <c r="Z24" s="9">
        <v>55</v>
      </c>
      <c r="AA24" s="7">
        <f t="shared" si="4"/>
        <v>54.5</v>
      </c>
      <c r="AB24" s="9">
        <v>53</v>
      </c>
      <c r="AC24" s="9">
        <v>55</v>
      </c>
      <c r="AD24" s="9">
        <v>51</v>
      </c>
      <c r="AE24" s="9">
        <v>53</v>
      </c>
      <c r="AF24" s="9">
        <v>54</v>
      </c>
      <c r="AG24" s="9">
        <v>55</v>
      </c>
      <c r="AH24" s="9">
        <v>56</v>
      </c>
      <c r="AI24" s="7">
        <f t="shared" si="5"/>
        <v>53.857142857142854</v>
      </c>
      <c r="AJ24" s="7">
        <f t="shared" si="6"/>
        <v>54.604761904761901</v>
      </c>
    </row>
    <row r="25" spans="1:36" x14ac:dyDescent="0.25">
      <c r="G25">
        <f>SUM(G3:G24)</f>
        <v>1329</v>
      </c>
      <c r="H25" s="15">
        <f>SUBTOTAL(1,H3:H24)</f>
        <v>59.746411483253588</v>
      </c>
      <c r="I25" s="15">
        <f>AVERAGE(I3:I24)</f>
        <v>61.68181818181818</v>
      </c>
      <c r="J25" s="15">
        <f t="shared" ref="J25" si="7">SUBTOTAL(1,J3:J24)</f>
        <v>61.976076555023923</v>
      </c>
      <c r="K25" s="15">
        <f t="shared" ref="K25" si="8">AVERAGE(K3:K24)</f>
        <v>61.134768740031888</v>
      </c>
      <c r="L25" s="15">
        <f t="shared" ref="L25" si="9">SUBTOTAL(1,L3:L24)</f>
        <v>61.409090909090907</v>
      </c>
      <c r="M25" s="15">
        <f t="shared" ref="M25" si="10">SUBTOTAL(1,M3:M24)</f>
        <v>61.5</v>
      </c>
      <c r="N25" s="15">
        <f t="shared" ref="N25" si="11">SUBTOTAL(1,N3:N24)</f>
        <v>61.363636363636367</v>
      </c>
      <c r="O25" s="15">
        <f t="shared" ref="O25" si="12">SUBTOTAL(1,O3:O24)</f>
        <v>61.424242424242422</v>
      </c>
      <c r="P25" s="15">
        <f t="shared" ref="P25" si="13">SUBTOTAL(1,P3:P24)</f>
        <v>59.727272727272727</v>
      </c>
      <c r="Q25" s="15">
        <f t="shared" ref="Q25" si="14">SUBTOTAL(1,Q3:Q24)</f>
        <v>60.68181818181818</v>
      </c>
      <c r="R25" s="15">
        <f t="shared" ref="R25" si="15">SUBTOTAL(1,R3:R24)</f>
        <v>60.590909090909093</v>
      </c>
      <c r="S25" s="15">
        <f t="shared" ref="S25" si="16">SUBTOTAL(1,S3:S24)</f>
        <v>60.363636363636367</v>
      </c>
      <c r="T25" s="15">
        <f t="shared" ref="T25" si="17">SUBTOTAL(1,T3:T24)</f>
        <v>60</v>
      </c>
      <c r="U25" s="15">
        <f t="shared" ref="U25" si="18">SUBTOTAL(1,U3:U24)</f>
        <v>59.31818181818182</v>
      </c>
      <c r="V25" s="15">
        <f t="shared" ref="V25" si="19">SUBTOTAL(1,V3:V24)</f>
        <v>62.727272727272727</v>
      </c>
      <c r="W25" s="15">
        <f t="shared" ref="W25" si="20">SUBTOTAL(1,W3:W24)</f>
        <v>61.5</v>
      </c>
      <c r="X25" s="15">
        <f t="shared" ref="X25" si="21">SUBTOTAL(1,X3:X24)</f>
        <v>60.613636363636367</v>
      </c>
      <c r="Y25" s="15">
        <f t="shared" ref="Y25" si="22">SUBTOTAL(1,Y3:Y24)</f>
        <v>62.193779904306218</v>
      </c>
      <c r="Z25" s="15">
        <f t="shared" ref="Z25" si="23">SUBTOTAL(1,Z3:Z24)</f>
        <v>64.090909090909093</v>
      </c>
      <c r="AA25" s="15">
        <f t="shared" ref="AA25" si="24">SUBTOTAL(1,AA3:AA24)</f>
        <v>63.142344497607652</v>
      </c>
      <c r="AB25" s="15">
        <f t="shared" ref="AB25" si="25">SUBTOTAL(1,AB3:AB24)</f>
        <v>60.952153110047838</v>
      </c>
      <c r="AC25" s="15">
        <f t="shared" ref="AC25" si="26">SUBTOTAL(1,AC3:AC24)</f>
        <v>62.040669856459324</v>
      </c>
      <c r="AD25" s="15">
        <f t="shared" ref="AD25" si="27">SUBTOTAL(1,AD3:AD24)</f>
        <v>60.68181818181818</v>
      </c>
      <c r="AE25" s="15">
        <f t="shared" ref="AE25" si="28">SUBTOTAL(1,AE3:AE24)</f>
        <v>61.81818181818182</v>
      </c>
      <c r="AF25" s="15">
        <f t="shared" ref="AF25" si="29">SUBTOTAL(1,AF3:AF24)</f>
        <v>64.409090909090907</v>
      </c>
      <c r="AG25" s="15">
        <f t="shared" ref="AG25" si="30">SUBTOTAL(1,AG3:AG24)</f>
        <v>61.590909090909093</v>
      </c>
      <c r="AH25" s="15">
        <f t="shared" ref="AH25" si="31">SUBTOTAL(1,AH3:AH24)</f>
        <v>62.772727272727273</v>
      </c>
      <c r="AI25" s="15">
        <f t="shared" ref="AI25" si="32">SUBTOTAL(1,AI3:AI24)</f>
        <v>62.037935748462061</v>
      </c>
      <c r="AJ25" s="15">
        <f t="shared" ref="AJ25" si="33">SUBTOTAL(1,AJ3:AJ24)</f>
        <v>61.670585554796091</v>
      </c>
    </row>
    <row r="26" spans="1:36" x14ac:dyDescent="0.25">
      <c r="L26" s="14"/>
      <c r="P26" s="14"/>
    </row>
    <row r="27" spans="1:36" x14ac:dyDescent="0.25">
      <c r="Q27" s="14"/>
    </row>
  </sheetData>
  <sheetProtection sheet="1" objects="1" scenarios="1" selectLockedCells="1" selectUnlockedCells="1"/>
  <mergeCells count="12">
    <mergeCell ref="E1:E2"/>
    <mergeCell ref="A1:A2"/>
    <mergeCell ref="B1:B2"/>
    <mergeCell ref="C1:C2"/>
    <mergeCell ref="D1:D2"/>
    <mergeCell ref="AB1:AI1"/>
    <mergeCell ref="F1:F2"/>
    <mergeCell ref="G1:G2"/>
    <mergeCell ref="H1:K1"/>
    <mergeCell ref="L1:O1"/>
    <mergeCell ref="P1:X1"/>
    <mergeCell ref="Y1:AA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2023-09-06T10:20:57Z</dcterms:modified>
  <cp:contentStatus/>
</cp:coreProperties>
</file>